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v.skagit.edu\datastor\EmpDoc\Kim.Cook\My Documents\Accreditation\2017\"/>
    </mc:Choice>
  </mc:AlternateContent>
  <bookViews>
    <workbookView xWindow="0" yWindow="0" windowWidth="28800" windowHeight="1182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F43" i="1"/>
  <c r="F41" i="1"/>
  <c r="F45" i="1" s="1"/>
  <c r="F34" i="1"/>
  <c r="F35" i="1" s="1"/>
  <c r="F33" i="1"/>
  <c r="F29" i="1"/>
  <c r="F28" i="1"/>
  <c r="F27" i="1"/>
  <c r="F26" i="1"/>
  <c r="F25" i="1"/>
  <c r="F30" i="1" s="1"/>
  <c r="F18" i="1"/>
  <c r="F17" i="1"/>
  <c r="F19" i="1" s="1"/>
  <c r="F13" i="1"/>
  <c r="F12" i="1"/>
  <c r="F11" i="1"/>
  <c r="F10" i="1"/>
  <c r="F14" i="1" s="1"/>
  <c r="F20" i="1" s="1"/>
  <c r="F9" i="1"/>
  <c r="F8" i="1"/>
  <c r="F36" i="1" l="1"/>
  <c r="F47" i="1" s="1"/>
</calcChain>
</file>

<file path=xl/sharedStrings.xml><?xml version="1.0" encoding="utf-8"?>
<sst xmlns="http://schemas.openxmlformats.org/spreadsheetml/2006/main" count="38" uniqueCount="38">
  <si>
    <t>Skagit Valley College</t>
  </si>
  <si>
    <t>Statement of Net Position</t>
  </si>
  <si>
    <t>June 30,2014</t>
  </si>
  <si>
    <t>Assets</t>
  </si>
  <si>
    <t>Current assets</t>
  </si>
  <si>
    <t>Cash and cash equivalents</t>
  </si>
  <si>
    <t>Short-term investments</t>
  </si>
  <si>
    <t>Accounts Receivable</t>
  </si>
  <si>
    <t>Student Loans Receivable</t>
  </si>
  <si>
    <t>Inventories</t>
  </si>
  <si>
    <t>Prepaid Expenses</t>
  </si>
  <si>
    <t>Total current assets</t>
  </si>
  <si>
    <t>Non-Current Assets</t>
  </si>
  <si>
    <t>Long-term investments</t>
  </si>
  <si>
    <t>Capital assets, net of depreciation</t>
  </si>
  <si>
    <t>Total non-current assets</t>
  </si>
  <si>
    <t>Total assets</t>
  </si>
  <si>
    <t>Liabilities</t>
  </si>
  <si>
    <t>Current Liabilities</t>
  </si>
  <si>
    <t>Accounts Payable</t>
  </si>
  <si>
    <t>Accrued Liabilities</t>
  </si>
  <si>
    <t>Deposits Payable</t>
  </si>
  <si>
    <t>Unearned Revenue</t>
  </si>
  <si>
    <t>Leases and Certificates of Participation Payable</t>
  </si>
  <si>
    <t>Total current liabilities</t>
  </si>
  <si>
    <t>Noncurrent Liabilities</t>
  </si>
  <si>
    <t>Compensated Absences</t>
  </si>
  <si>
    <t>Long-term liabilities</t>
  </si>
  <si>
    <t>Total non-current liabilities</t>
  </si>
  <si>
    <t>Total liabilities</t>
  </si>
  <si>
    <t>Net Position</t>
  </si>
  <si>
    <t>Net Investment in Capital Assets</t>
  </si>
  <si>
    <t>Restricted for:</t>
  </si>
  <si>
    <t xml:space="preserve">          Student Loans</t>
  </si>
  <si>
    <t>Unrestricted</t>
  </si>
  <si>
    <t>Total Net Position</t>
  </si>
  <si>
    <t>Total Liabilities and Net Position</t>
  </si>
  <si>
    <t>The footnote disclosures are an integral part of the financial statements.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</si>
</sst>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2" fillId="0" borderId="0" xfId="0" applyFont="1"/>
    <xf numFmtId="164" fontId="0" fillId="0" borderId="0" xfId="0" applyNumberFormat="1"/>
    <xf numFmtId="0" fontId="0" fillId="0" borderId="0" xfId="0" quotePrefix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164" fontId="4" fillId="0" borderId="1" xfId="1" applyNumberFormat="1" applyFont="1" applyBorder="1"/>
    <xf numFmtId="164" fontId="5" fillId="0" borderId="1" xfId="1" applyNumberFormat="1" applyFont="1" applyBorder="1"/>
    <xf numFmtId="164" fontId="5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mpDoc/Kim.Cook/My%20Documents/Financial%20Statement%20Preparation/Fiscal%20Year%201314/FINAL%20FY14%20Skagit%20Valley%20Financial%20Statements%20-%20revised%20with%20Net%20Position%20reconcil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Position"/>
      <sheetName val="Statement A - Criteria"/>
      <sheetName val="VPA Settle-Up"/>
      <sheetName val="GL4310 Net state payable"/>
      <sheetName val="Net Position Roll Forward"/>
      <sheetName val="Net position data"/>
      <sheetName val="Cash flow"/>
      <sheetName val="AR AP Data"/>
      <sheetName val="Note Data"/>
      <sheetName val="Net position changes"/>
      <sheetName val="CF Statement Criteria"/>
      <sheetName val="Revenues"/>
      <sheetName val="Statement C - Criteria"/>
      <sheetName val="Revenue and expenditure data"/>
      <sheetName val="SMART data"/>
      <sheetName val="Fund 4xx and 5xx Assets"/>
      <sheetName val="FY13 Pivot"/>
      <sheetName val="FY13 data"/>
    </sheetNames>
    <sheetDataSet>
      <sheetData sheetId="0"/>
      <sheetData sheetId="1">
        <row r="14">
          <cell r="O14">
            <v>20394083.91</v>
          </cell>
        </row>
        <row r="17">
          <cell r="O17">
            <v>1467551.29</v>
          </cell>
        </row>
        <row r="30">
          <cell r="O30">
            <v>7699628.6200000001</v>
          </cell>
        </row>
        <row r="34">
          <cell r="O34">
            <v>233579.65000000002</v>
          </cell>
        </row>
        <row r="44">
          <cell r="O44">
            <v>444547.75</v>
          </cell>
        </row>
        <row r="47">
          <cell r="O47">
            <v>166468.35</v>
          </cell>
        </row>
        <row r="58">
          <cell r="O58">
            <v>627060.17000000004</v>
          </cell>
        </row>
        <row r="77">
          <cell r="O77">
            <v>85978932.230000004</v>
          </cell>
        </row>
        <row r="89">
          <cell r="O89">
            <v>-2029794.03</v>
          </cell>
        </row>
        <row r="111">
          <cell r="O111">
            <v>-8137127.9400000013</v>
          </cell>
        </row>
        <row r="119">
          <cell r="O119">
            <v>-9831.41</v>
          </cell>
        </row>
        <row r="122">
          <cell r="O122">
            <v>-1264443.83</v>
          </cell>
        </row>
        <row r="127">
          <cell r="O127">
            <v>-1114666.0799999998</v>
          </cell>
        </row>
        <row r="133">
          <cell r="O133">
            <v>-3232165.45</v>
          </cell>
        </row>
        <row r="141">
          <cell r="O141">
            <v>-25111034.870000001</v>
          </cell>
        </row>
        <row r="158">
          <cell r="O158">
            <v>-59753231.279999994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6">
          <cell r="O166">
            <v>-19920.850000000093</v>
          </cell>
        </row>
        <row r="170">
          <cell r="O170">
            <v>-6255.39</v>
          </cell>
        </row>
        <row r="173">
          <cell r="O173">
            <v>-8107028.1699999999</v>
          </cell>
        </row>
        <row r="174">
          <cell r="O174">
            <v>-28014844.519999996</v>
          </cell>
        </row>
        <row r="175">
          <cell r="O175">
            <v>-1114666.0799999998</v>
          </cell>
        </row>
        <row r="176">
          <cell r="O176">
            <v>-25111034.870000001</v>
          </cell>
        </row>
        <row r="177">
          <cell r="O177">
            <v>1424173.8800000001</v>
          </cell>
        </row>
        <row r="178">
          <cell r="O178">
            <v>-28845276.969999999</v>
          </cell>
        </row>
        <row r="192">
          <cell r="O192">
            <v>-15744741.950000022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workbookViewId="0">
      <selection sqref="A1:F1"/>
    </sheetView>
  </sheetViews>
  <sheetFormatPr defaultRowHeight="15" x14ac:dyDescent="0.25"/>
  <cols>
    <col min="3" max="3" width="43.7109375" bestFit="1" customWidth="1"/>
    <col min="4" max="4" width="25.7109375" bestFit="1" customWidth="1"/>
    <col min="5" max="5" width="14.28515625" bestFit="1" customWidth="1"/>
    <col min="6" max="6" width="14.85546875" style="7" bestFit="1" customWidth="1"/>
    <col min="8" max="8" width="11.5703125" bestFit="1" customWidth="1"/>
    <col min="9" max="9" width="12.5703125" bestFit="1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2" t="s">
        <v>2</v>
      </c>
      <c r="B3" s="2"/>
      <c r="C3" s="2"/>
      <c r="D3" s="2"/>
      <c r="E3" s="2"/>
      <c r="F3" s="2"/>
    </row>
    <row r="6" spans="1:6" x14ac:dyDescent="0.25">
      <c r="A6" s="3" t="s">
        <v>3</v>
      </c>
    </row>
    <row r="7" spans="1:6" x14ac:dyDescent="0.25">
      <c r="B7" s="3" t="s">
        <v>4</v>
      </c>
    </row>
    <row r="8" spans="1:6" x14ac:dyDescent="0.25">
      <c r="C8" t="s">
        <v>5</v>
      </c>
      <c r="F8" s="8">
        <f>'[1]Statement A - Criteria'!O14</f>
        <v>20394083.91</v>
      </c>
    </row>
    <row r="9" spans="1:6" x14ac:dyDescent="0.25">
      <c r="C9" t="s">
        <v>6</v>
      </c>
      <c r="F9" s="8">
        <f>'[1]Statement A - Criteria'!O17</f>
        <v>1467551.29</v>
      </c>
    </row>
    <row r="10" spans="1:6" x14ac:dyDescent="0.25">
      <c r="C10" t="s">
        <v>7</v>
      </c>
      <c r="F10" s="8">
        <f>'[1]Statement A - Criteria'!O30</f>
        <v>7699628.6200000001</v>
      </c>
    </row>
    <row r="11" spans="1:6" x14ac:dyDescent="0.25">
      <c r="C11" t="s">
        <v>8</v>
      </c>
      <c r="F11" s="8">
        <f>'[1]Statement A - Criteria'!O34</f>
        <v>233579.65000000002</v>
      </c>
    </row>
    <row r="12" spans="1:6" x14ac:dyDescent="0.25">
      <c r="C12" t="s">
        <v>9</v>
      </c>
      <c r="F12" s="8">
        <f>'[1]Statement A - Criteria'!O44</f>
        <v>444547.75</v>
      </c>
    </row>
    <row r="13" spans="1:6" x14ac:dyDescent="0.25">
      <c r="C13" t="s">
        <v>10</v>
      </c>
      <c r="F13" s="8">
        <f>'[1]Statement A - Criteria'!O47</f>
        <v>166468.35</v>
      </c>
    </row>
    <row r="14" spans="1:6" x14ac:dyDescent="0.25">
      <c r="C14" s="3"/>
      <c r="D14" s="3" t="s">
        <v>11</v>
      </c>
      <c r="F14" s="9">
        <f>SUM(F8:F13)</f>
        <v>30405859.57</v>
      </c>
    </row>
    <row r="15" spans="1:6" x14ac:dyDescent="0.25">
      <c r="F15" s="8"/>
    </row>
    <row r="16" spans="1:6" x14ac:dyDescent="0.25">
      <c r="B16" s="3" t="s">
        <v>12</v>
      </c>
      <c r="F16" s="8"/>
    </row>
    <row r="17" spans="1:8" x14ac:dyDescent="0.25">
      <c r="C17" t="s">
        <v>13</v>
      </c>
      <c r="F17" s="8">
        <f>'[1]Statement A - Criteria'!O58</f>
        <v>627060.17000000004</v>
      </c>
    </row>
    <row r="18" spans="1:8" x14ac:dyDescent="0.25">
      <c r="C18" t="s">
        <v>14</v>
      </c>
      <c r="F18" s="8">
        <f>'[1]Statement A - Criteria'!O77</f>
        <v>85978932.230000004</v>
      </c>
    </row>
    <row r="19" spans="1:8" x14ac:dyDescent="0.25">
      <c r="C19" s="3"/>
      <c r="D19" s="3" t="s">
        <v>15</v>
      </c>
      <c r="F19" s="9">
        <f>SUM(F17:F18)</f>
        <v>86605992.400000006</v>
      </c>
    </row>
    <row r="20" spans="1:8" x14ac:dyDescent="0.25">
      <c r="E20" s="3" t="s">
        <v>16</v>
      </c>
      <c r="F20" s="10">
        <f>F14+F19</f>
        <v>117011851.97</v>
      </c>
    </row>
    <row r="21" spans="1:8" x14ac:dyDescent="0.25">
      <c r="C21" s="3"/>
      <c r="F21" s="8"/>
    </row>
    <row r="22" spans="1:8" x14ac:dyDescent="0.25">
      <c r="F22" s="8"/>
    </row>
    <row r="23" spans="1:8" x14ac:dyDescent="0.25">
      <c r="A23" s="3" t="s">
        <v>17</v>
      </c>
      <c r="F23" s="8"/>
    </row>
    <row r="24" spans="1:8" x14ac:dyDescent="0.25">
      <c r="B24" s="3" t="s">
        <v>18</v>
      </c>
      <c r="F24" s="8"/>
    </row>
    <row r="25" spans="1:8" x14ac:dyDescent="0.25">
      <c r="C25" t="s">
        <v>19</v>
      </c>
      <c r="F25" s="8">
        <f>'[1]Statement A - Criteria'!O89*-1</f>
        <v>2029794.03</v>
      </c>
    </row>
    <row r="26" spans="1:8" x14ac:dyDescent="0.25">
      <c r="C26" t="s">
        <v>20</v>
      </c>
      <c r="F26" s="8">
        <f>'[1]Statement A - Criteria'!O111*-1</f>
        <v>8137127.9400000013</v>
      </c>
    </row>
    <row r="27" spans="1:8" x14ac:dyDescent="0.25">
      <c r="C27" t="s">
        <v>21</v>
      </c>
      <c r="F27" s="8">
        <f>'[1]Statement A - Criteria'!O119*-1</f>
        <v>9831.41</v>
      </c>
      <c r="H27" s="4"/>
    </row>
    <row r="28" spans="1:8" x14ac:dyDescent="0.25">
      <c r="C28" t="s">
        <v>22</v>
      </c>
      <c r="F28" s="8">
        <f>'[1]Statement A - Criteria'!O122*-1</f>
        <v>1264443.83</v>
      </c>
    </row>
    <row r="29" spans="1:8" x14ac:dyDescent="0.25">
      <c r="C29" t="s">
        <v>23</v>
      </c>
      <c r="F29" s="8">
        <f>'[1]Statement A - Criteria'!O127*-1</f>
        <v>1114666.0799999998</v>
      </c>
    </row>
    <row r="30" spans="1:8" x14ac:dyDescent="0.25">
      <c r="D30" s="3" t="s">
        <v>24</v>
      </c>
      <c r="F30" s="9">
        <f>SUM(F25:F29)</f>
        <v>12555863.290000001</v>
      </c>
    </row>
    <row r="31" spans="1:8" x14ac:dyDescent="0.25">
      <c r="F31" s="8"/>
    </row>
    <row r="32" spans="1:8" x14ac:dyDescent="0.25">
      <c r="B32" s="3" t="s">
        <v>25</v>
      </c>
      <c r="F32" s="8"/>
    </row>
    <row r="33" spans="1:13" x14ac:dyDescent="0.25">
      <c r="C33" t="s">
        <v>26</v>
      </c>
      <c r="F33" s="8">
        <f>'[1]Statement A - Criteria'!O133*-1</f>
        <v>3232165.45</v>
      </c>
    </row>
    <row r="34" spans="1:13" x14ac:dyDescent="0.25">
      <c r="C34" t="s">
        <v>27</v>
      </c>
      <c r="F34" s="8">
        <f>'[1]Statement A - Criteria'!O141*-1</f>
        <v>25111034.870000001</v>
      </c>
      <c r="H34" s="4"/>
    </row>
    <row r="35" spans="1:13" x14ac:dyDescent="0.25">
      <c r="C35" s="3"/>
      <c r="D35" s="3" t="s">
        <v>28</v>
      </c>
      <c r="F35" s="9">
        <f>SUM(F33:F34)</f>
        <v>28343200.32</v>
      </c>
      <c r="M35" s="4"/>
    </row>
    <row r="36" spans="1:13" x14ac:dyDescent="0.25">
      <c r="E36" s="3" t="s">
        <v>29</v>
      </c>
      <c r="F36" s="10">
        <f>F30+F35</f>
        <v>40899063.609999999</v>
      </c>
    </row>
    <row r="37" spans="1:13" x14ac:dyDescent="0.25">
      <c r="F37" s="8"/>
    </row>
    <row r="38" spans="1:13" x14ac:dyDescent="0.25">
      <c r="F38" s="8"/>
    </row>
    <row r="39" spans="1:13" x14ac:dyDescent="0.25">
      <c r="A39" s="3" t="s">
        <v>30</v>
      </c>
      <c r="F39" s="8"/>
      <c r="I39" s="4"/>
      <c r="J39" s="4"/>
    </row>
    <row r="40" spans="1:13" x14ac:dyDescent="0.25">
      <c r="F40" s="8"/>
      <c r="I40" s="4"/>
    </row>
    <row r="41" spans="1:13" x14ac:dyDescent="0.25">
      <c r="B41" t="s">
        <v>31</v>
      </c>
      <c r="F41" s="8">
        <f>+'[1]Statement A - Criteria'!O158*-1</f>
        <v>59753231.279999994</v>
      </c>
      <c r="I41" s="4"/>
    </row>
    <row r="42" spans="1:13" x14ac:dyDescent="0.25">
      <c r="B42" t="s">
        <v>32</v>
      </c>
      <c r="F42" s="8"/>
    </row>
    <row r="43" spans="1:13" x14ac:dyDescent="0.25">
      <c r="C43" t="s">
        <v>33</v>
      </c>
      <c r="F43" s="8">
        <f>'[1]Statement A - Criteria'!O170*-1</f>
        <v>6255.39</v>
      </c>
    </row>
    <row r="44" spans="1:13" x14ac:dyDescent="0.25">
      <c r="A44" s="5"/>
      <c r="B44" t="s">
        <v>34</v>
      </c>
      <c r="F44" s="8">
        <f>('[1]Statement A - Criteria'!O173*-1)+('[1]Statement A - Criteria'!O174*-1)+'[1]Statement A - Criteria'!O178+'[1]Statement A - Criteria'!O192+('[1]Statement A - Criteria'!O162*-1)+('[1]Statement A - Criteria'!O163*-1)+('[1]Statement A - Criteria'!O164*-1)+('[1]Statement A - Criteria'!O166*-1)+('[1]Statement A - Criteria'!O175*-1)+('[1]Statement A - Criteria'!O176*-1)+('[1]Statement A - Criteria'!O177*-1)</f>
        <v>16353301.689999977</v>
      </c>
    </row>
    <row r="45" spans="1:13" x14ac:dyDescent="0.25">
      <c r="C45" s="3" t="s">
        <v>35</v>
      </c>
      <c r="F45" s="10">
        <f>SUM(F41:F44)</f>
        <v>76112788.35999997</v>
      </c>
    </row>
    <row r="47" spans="1:13" x14ac:dyDescent="0.25">
      <c r="C47" s="3" t="s">
        <v>36</v>
      </c>
      <c r="F47" s="11">
        <f>+F36+F45</f>
        <v>117011851.96999997</v>
      </c>
    </row>
    <row r="50" spans="1:1" x14ac:dyDescent="0.25">
      <c r="A50" s="6" t="s">
        <v>37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Skagit Valley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Cook</dc:creator>
  <cp:lastModifiedBy>Kim Cook</cp:lastModifiedBy>
  <dcterms:created xsi:type="dcterms:W3CDTF">2017-10-09T21:57:02Z</dcterms:created>
  <dcterms:modified xsi:type="dcterms:W3CDTF">2017-10-09T21:58:05Z</dcterms:modified>
</cp:coreProperties>
</file>